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2" windowWidth="23256" windowHeight="11988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Лист1!$A$1:$D$111</definedName>
  </definedNames>
  <calcPr calcId="145621"/>
</workbook>
</file>

<file path=xl/calcChain.xml><?xml version="1.0" encoding="utf-8"?>
<calcChain xmlns="http://schemas.openxmlformats.org/spreadsheetml/2006/main">
  <c r="B52" i="1" l="1"/>
  <c r="B87" i="1"/>
  <c r="C89" i="1"/>
  <c r="B89" i="1"/>
  <c r="C107" i="1"/>
  <c r="B107" i="1"/>
  <c r="C52" i="1" l="1"/>
  <c r="C41" i="1"/>
  <c r="C9" i="1" s="1"/>
  <c r="C40" i="1"/>
  <c r="B85" i="1"/>
  <c r="C96" i="1"/>
  <c r="C95" i="1"/>
  <c r="C94" i="1"/>
  <c r="C92" i="1"/>
  <c r="C87" i="1" l="1"/>
  <c r="C85" i="1" s="1"/>
  <c r="C61" i="1" l="1"/>
  <c r="B61" i="1"/>
  <c r="C58" i="1"/>
  <c r="B58" i="1"/>
  <c r="C55" i="1"/>
  <c r="B55" i="1"/>
  <c r="C49" i="1"/>
  <c r="B49" i="1"/>
  <c r="C46" i="1"/>
  <c r="B46" i="1"/>
  <c r="C43" i="1"/>
  <c r="B43" i="1"/>
  <c r="B41" i="1"/>
  <c r="B9" i="1" s="1"/>
  <c r="B40" i="1"/>
  <c r="B38" i="1" l="1"/>
  <c r="C38" i="1"/>
  <c r="C34" i="1"/>
  <c r="B34" i="1"/>
  <c r="C31" i="1"/>
  <c r="B31" i="1"/>
  <c r="C28" i="1"/>
  <c r="B28" i="1"/>
  <c r="C25" i="1"/>
  <c r="B25" i="1"/>
  <c r="C22" i="1"/>
  <c r="B22" i="1"/>
  <c r="C19" i="1"/>
  <c r="B19" i="1"/>
  <c r="C16" i="1"/>
  <c r="B16" i="1"/>
  <c r="B14" i="1" l="1"/>
  <c r="C14" i="1"/>
  <c r="B12" i="1" l="1"/>
  <c r="B8" i="1"/>
  <c r="B6" i="1" s="1"/>
  <c r="C12" i="1"/>
  <c r="C8" i="1"/>
  <c r="C6" i="1" s="1"/>
</calcChain>
</file>

<file path=xl/sharedStrings.xml><?xml version="1.0" encoding="utf-8"?>
<sst xmlns="http://schemas.openxmlformats.org/spreadsheetml/2006/main" count="134" uniqueCount="72">
  <si>
    <t>в том числе за счет средств:</t>
  </si>
  <si>
    <t>Таблица № 2</t>
  </si>
  <si>
    <t>Пояснение о выполненных программных мероприятиях в отчетном году</t>
  </si>
  <si>
    <t>областного бюджета</t>
  </si>
  <si>
    <t>федерального бюджета</t>
  </si>
  <si>
    <t>Предоставление субсидии уполномоченной организации в сфере создания и развития инфраструктуры индустриальных парков и технопарков на возмещение затрат в связи с производством (реализацией) товаров, выполнением работ и оказанием услуг в соответствии с законодательством Российской Федерации и Калужской области - всего</t>
  </si>
  <si>
    <t>Взнос в уставный капитал ОАО «Корпорация развития                       Калужской области - всего</t>
  </si>
  <si>
    <t>Субсидия на выполнение государственного задания (в том числе выполнения работ по информационно-консультативной поддержке субъектов инвестиционной деятельности, осуществлению маркетинговых исследований, производству и распространению массовой информации, организации и обеспечению участия области в публичных событиях межрегионального, федерального и международного уровня) - всего</t>
  </si>
  <si>
    <t>Предоставление субсидии инвесторам в целях финансового обеспечения (возмещения) затрат в связи с выполнением работ в рамках реализации инвестиционного проекта - всего</t>
  </si>
  <si>
    <t>Субсидия на иные цели - всего</t>
  </si>
  <si>
    <t>государственных внебюджетных фондов Российской Федерации</t>
  </si>
  <si>
    <t>предусмотрено</t>
  </si>
  <si>
    <t xml:space="preserve">кассовое исполнение </t>
  </si>
  <si>
    <t xml:space="preserve"> </t>
  </si>
  <si>
    <t xml:space="preserve">Общий объем  финансирования  государственной программы </t>
  </si>
  <si>
    <t>Обеспечение экономико-статистической информацией органов исполнительной власти Калужской области для проведения комплексного анализа по показателям социально-экономического развития</t>
  </si>
  <si>
    <t>Осуществление государственной поддержки в форме субсидии по оказываемым услугам по перевозке пассажиров автомобильным транспортом общего пользования по маршрутам общеобластного значения (межмуниципальное сообщение), всего</t>
  </si>
  <si>
    <t>Осуществление государственной поддержки в форме субсидии по оказываемым услугам по перевозке пассажиров железнодорожным транспортом в пригородном сообщении, всего</t>
  </si>
  <si>
    <t xml:space="preserve">Взнос в уставный фонд
государственного предприятия Калужской области «Аэродром»
</t>
  </si>
  <si>
    <t>Наименование подпрограмм, мероприятий</t>
  </si>
  <si>
    <t>Данные об использовании бюджетных ассигнований и средств из иных источников, направленных на реализацию государственной программы "Экономическое развитие в Калужской области"</t>
  </si>
  <si>
    <t>Из них:</t>
  </si>
  <si>
    <t>Бюджетные инвестиции в объект капитального строительства «Строительство системы водоснабжения индустриального парка «Сосенский                    в г. Сосенский, Козельского района, Калужской области - всего</t>
  </si>
  <si>
    <t xml:space="preserve">. 
Погашена кредиторская задолженность по работам, выполненным в 2014 году.
</t>
  </si>
  <si>
    <t>Бюджетные инвестиции в объект капитального строительства «Строительство системы водоотведения индустриального парка «Сосенский                       в г. Сосенский, Козельского района, Калужской области - всего</t>
  </si>
  <si>
    <t xml:space="preserve">
Погашена кредиторская задолженность по работам, выполненным в 2014 году.
</t>
  </si>
  <si>
    <t xml:space="preserve">  Оплата обязательств Калужской области перед  ООО «Самсунг Электроникс Рус Калуга» и ООО «ФОЛЬКСВАГЕН Груп Рус»,  в рамках Закона Калужской области  № 31-ОЗ от 16.12.1998  «О государственной поддержке субъектов инвестиционной деятельности в Калужской области»</t>
  </si>
  <si>
    <t xml:space="preserve">Погашена кредиторская задолженность государственному автономному учреждению Калужской области «Агентство регионального развития Калужской области» за 2014 год. </t>
  </si>
  <si>
    <t>местного бюджета</t>
  </si>
  <si>
    <t>Из них по мероприятиям:</t>
  </si>
  <si>
    <t>Организации профинансированы  на основании представленных отчетов в рамках заключенных договоров на предоставление субсидии из средств областного бюджета с учетом дополнительных соглашений.    В 2015 году министерство экономического развития области не получило финансирование из областного бюджета на оплату принятого обязательства по данному мероприятию на сумму 10,954 тыс. рублей</t>
  </si>
  <si>
    <t xml:space="preserve">ОАО "ЦППК" профинансировано в полном объеме на основании представленных отчетов в рамках заключенного договора на предоставление субсидии из средств областного бюджета  </t>
  </si>
  <si>
    <t>Осуществление государственной поддержки в форме субсидии организациям железнодорожного транспорта в связи с установлением льгот по тарифам на проезд обучающихся общеобразовательных организаций, обучающихся очной формы обучения профессиональных образовательных организаций и образовательных организаций высшего образования и детей от 5 до 7 лет железнодорожным транспортом общего пользования в пригородном сообщении</t>
  </si>
  <si>
    <t>По данному мероприятию осуществляется финансирование выполнения работ в рамках реализации проекта по реконструкции аэропорта в г.Калуге.</t>
  </si>
  <si>
    <t>Взнос в уставный капитал акционерного общества "Международный аэропорт "Калуга"</t>
  </si>
  <si>
    <t>Осуществление государственной поддержки в форме субсидии организациям воздушного транспорта на осуществление региональных воздушных перевозок пассажиров с территории Калужской области</t>
  </si>
  <si>
    <t>АО "Комиавиатранс" профинансировано в полном объеме на основании представленных отчетов в рамках заключенного договора на предоставление субсидии из средств областного бюджета</t>
  </si>
  <si>
    <t>Приобретение муниципальными образованиями автобусов, в том числе работающих на газомоторном топливе, и троллейбусов для организации транспортного обслуживания населения муниципальных образований</t>
  </si>
  <si>
    <t>В 2015 году министерство экономического развития области не получило финансирование из областного бюджета на оплату принятого обязательства по данному мероприятию на сумму 6,062 тыс. рублей</t>
  </si>
  <si>
    <t>Подпрограмма 1 "Формирование благоприятной инвестиционной среды в Калужской области"   - всего</t>
  </si>
  <si>
    <t xml:space="preserve"> 2015 год  (тыс. руб.)</t>
  </si>
  <si>
    <t>Погашена  кредиторская  задолженность 2014 года,  на  2015 год бюджетные ассигнования не предусмотрены</t>
  </si>
  <si>
    <t>местных бюджетов</t>
  </si>
  <si>
    <t>средства юридических лиц</t>
  </si>
  <si>
    <t>средств физических лиц</t>
  </si>
  <si>
    <t>в конкурсе приняло участие 12 предприятий 10 хозяйствующих субъектов из 5 муниципальных образований, что на 20% меньше, чем в 2014. Победители 8 организаций награждены почётными грамотами министерства</t>
  </si>
  <si>
    <t>в конкурсе приняли участие 21 работник и 6 команд 13 организаций из 4 муниципальных образований, что на 50% больше, чем в 2014. Победители 14 участников награждены дипломами трёх степеней.</t>
  </si>
  <si>
    <t>в конкурсе приняло участие 24 хозяйствующих субъекта  из 11муниципальных образований, что на 14% меньше чем в 2014. Победители награждены дипломами.
Организовано 0 передач (Передачи "Высший сорт" отменены в связи с прекращением лабораторных испытаний пищевой продукции)</t>
  </si>
  <si>
    <r>
      <t>Подпрограмма 6 "Развитие торговли в Калужской области"</t>
    </r>
    <r>
      <rPr>
        <b/>
        <sz val="11"/>
        <color indexed="8"/>
        <rFont val="Times New Roman"/>
        <family val="1"/>
        <charset val="204"/>
      </rPr>
      <t xml:space="preserve">  - всего</t>
    </r>
  </si>
  <si>
    <t>Проведение конкурсов на лучшее предприятие  потребительского рынка Калужской области - всего</t>
  </si>
  <si>
    <t>Проведение конкурса на лучшего продавца, повара - всего</t>
  </si>
  <si>
    <t>Организация и проведение смотра-конкурса "Покупаем Калужское", в том числе организация телепередачи "Высший сорт"   - всего</t>
  </si>
  <si>
    <t>(оплата за программное обеспечение по государственному контракту заключенному в 2014 году - 2 471,92935 тыс. руб.)</t>
  </si>
  <si>
    <t>оплата за оборудование по государственному контракту заключенному в 2014 году</t>
  </si>
  <si>
    <t>В  2015 году  бюджетные ассигнования не были предусмотрены. Погашена  кредиторская  задолженность 2014 года по контракту на разработку автоматизированной системы «Маркетинговые исследования малых закупок» (контракт от 25 декабря 2014 года был заключен с ЗАО «НАУ-Сервис» (г. Екатеринбург)). Во второй половине 2015 год система «Маркетинговые исследования малых закупок» введена в промышленную эксплуатацию (размещены сведения о 4945 контрактах (договорах) на сумму 114,0 миллионов рублей, зарегистрировано 335 хозяйствующих субъектов среднего и малого бизнеса)</t>
  </si>
  <si>
    <t xml:space="preserve">На  2015 год бюджетные ассигнования не были предусмотрены. Погашена  кредиторская  задолженность 2014 года по контракту  на поставку компьютерного оборудования, необходимого для увеличения автоматизированных рабочих мест в министерстве (контракт от 25 ноября 2014 года был заключен с ООО «Комптрейд» (г. Калуга) по результатам электроного аукциона № 0137200001214000019). Была произведена замена жестких дисков сервера Hp Proliant DL380 вышедших из строя в количестве 2-х штук (Hp 375861-B21), также были заменены жесткие диске в системе хранения данных MSA1000 в количестве 2-х штук (HP 286716-B22), 14 сотрудникам министерства были обновлены автоматизированные рабочие места на закупленные. </t>
  </si>
  <si>
    <t>Фондом имущества Калужской области выполнено 3654 работы по  организации и проведению торгов для муниципальных и иных заказчиков;  по организации и осуществлению закупок для нужд заказчиков, в уставном капитале которых доля участия Калужской области превышает пятьдесят процентов; по организации и осуществлению закупок по заявкам Фонда капитального ремонта многоквартирных домов Калужской области; 3056 работ по осуществлению маркетинговых исследований и мониторингу цен товаров, работ, услуг; 898 работ по организации и проведению семинаров по закупкам для государственных и муниципальных нужд.</t>
  </si>
  <si>
    <r>
      <t>Подпрограмма 8 "Совершенствование государственного
управления и регулирования в Калужской области"</t>
    </r>
    <r>
      <rPr>
        <b/>
        <sz val="11"/>
        <color indexed="8"/>
        <rFont val="Times New Roman"/>
        <family val="1"/>
        <charset val="204"/>
      </rPr>
      <t xml:space="preserve"> - всего</t>
    </r>
  </si>
  <si>
    <t>Модернизация программной части аппаратно-программного комплекса единой информационно-аналитической системы Калужской области для расчета тарифных решений (включая обновление и сопровождение баз данных) - всего</t>
  </si>
  <si>
    <t>Модернизация аппаратной части аппаратно-программного комплекса единой информационно-аналитической системы Калужской области для расчета тарифных решений (включая обновление и сопровождение баз данных) - всего</t>
  </si>
  <si>
    <t>Модернизация программной части программно-аппаратного комплекса и развитие автоматизированной информационной системы проведения закупочных процедур в рамках развития региональной контрактной системы (включая обновление и сопровождение баз данных) - всего</t>
  </si>
  <si>
    <t>Модернизация аппаратной части программно-аппаратного комплекса автоматизированной информационной системы в рамках развития региональной контрактной системы (оборудование)  - всего</t>
  </si>
  <si>
    <t>Финансирование государственного задания бюджетным учреждениям, подведомственным МКП (в том числе выполнение работ по организации и проведению торгов для муниципальных и иных заказчиков, консультация по проведению товарной экспертизы, осуществление маркетинговых исследований и мониторинг цен товаров, работ, услуг, организация и проведение семинаров по закупкам для государственных и муниципальных нужд)- всего</t>
  </si>
  <si>
    <t>Обеспечение реализации государственной программы</t>
  </si>
  <si>
    <t>Текущее содержание аппарата управления</t>
  </si>
  <si>
    <t>Подпрограмма 5 "Организация транспортного обслуживания населения на территории Калужской области" - всего</t>
  </si>
  <si>
    <t>Ерохин Е.Н.</t>
  </si>
  <si>
    <t>77-87-61</t>
  </si>
  <si>
    <r>
      <t xml:space="preserve">Средства направлены на выполнение обязательств Калужской области по заключенным инвестиционным соглашениям в части обеспечения объектами инженерной и транспортной инфраструктуры  привлеченных инвесторов. </t>
    </r>
    <r>
      <rPr>
        <b/>
        <i/>
        <sz val="11"/>
        <rFont val="Times New Roman"/>
        <family val="1"/>
        <charset val="204"/>
      </rPr>
      <t xml:space="preserve"> </t>
    </r>
  </si>
  <si>
    <t>По итогам 2015 года заключено 8 договоров на предоставление субсидий из средств областного  бюджета, из них:
6 договоров с ОАО «Корпорация развития Калужской области»;
2 договора с ООО «Индустриальный парк «Ворсино».
Средства направлялись указанными организациями на строительство объектов инженерной и транспортной инфраструктуры индустриальных парков. Индустриальный парк «Росва»: осуществлено технологическое присоединение к электрическим сетям площадки ЗАО «Биотехнологический комплекс «Росва». Индустриальный парк «Грабцево»: осуществлено строительство сетей ливневой канализации, парковки и подъездных дорог для резидентов парка.
Индустриальный парк «Ворсино»: в рамках завершающего этапа строительства современного логистического терминала «Фрейт Вилладж Ворсино» построен подъездной железнодорожный путь к промышленным предприятиям. 
В рамках расширения территории индустриального парка построены сети газоснабжения, водоснабжения и хозяйственно-бытовой канализации для резидентов парка.</t>
  </si>
  <si>
    <t xml:space="preserve"> Государственным автономным учреждением Калужской области «Агентство регионального развития Калужской области» в рамках выполнения государственного задания, утвержденного на 2015 год:  1. оказано 1200 консультаций по вопросам реализации инвестиционных проектов;
2. организовано и проведено:
1. VI Международный форум по развитию автомобилестроения и производства автокомпонентов в России «АвтоЭволюция 2015», Калуга, 8 сентября 2015 г.
2.  Деловой вечер Клуба инвесторов Калужской области, Москва, 4 июня 2015.
3.  Ежегодный стратегический форум «ГЧП: Синергия успеха», 8 октября 2015, Калуга.
4.  Деловой форум финских компаний, Калуга, 9-10 декабря 2015.
3. Организовано участие представителей Калужской области в 30 выставках, ярмарках, форумах, иных публичных мероприятиях, направленных на реализацию инвестиционных проектов на территории Калужской области.  
4. Организовано 7 пресс-туров, издало 10 «Информационных вестников», выпустило 187  пресс-релизов для информационного освещения реализации инвестиционных проектов на территории Калужской области через средства массовой информации.
В целях оптимизации подачи информации в интернет-пространстве об инвестиционном потенциале Калужской области в 2015 году проведена модернизация Инвестиционного портала,  расположенного в сети Интернет по адресу: http://dev.foreignpolicy.ru/
Основные изменения произошли в следующих разделах: на главную страницу вынесена информация о предлагаемых площадках, реализованных проектах и преимуществах размещения бизнеса на территории региона; отдельно выделена медийная составляющая  – кроме новостей, мероприятий, фотогалереи, теперь также на Портале доступен «Информационный Вестник» и видео; упрощена обратная связь, добавлен единый номер для связи по инвестиционным вопросам, заявка для размещения производства сокращена.</t>
  </si>
  <si>
    <r>
      <rPr>
        <sz val="11"/>
        <rFont val="Times New Roman"/>
        <family val="1"/>
        <charset val="204"/>
      </rPr>
      <t xml:space="preserve"> По итогам 2015 года на территории Калужской области открыто 9 предприятий, из них:
– 2 предприятий автомобильного кластера (завод двигателей ООО «ФОЛЬКСВАГЕН Груп Рус», ООО «СМК (проект компании Челлино С.р.л.») – производство компонентов для автомобильной промышленности);
– 3 предприятия фармацевтического кластера (ООО «Ново Нордиск Продакшн Саппорт», ООО «НИАРМЕДИК ФАРМА», ООО «АстраЗенека Индастриз» – разработка, производство и сбыт фармацевтической продукции);
– 1 предприятие строительной отрасли (ЗАО «Триада-Импекс» - производство специализированных составов для ремонта на основе цементных и полимерных материалов); – 1 предприятие транспортно-логистического кластера (производственно-логистический центр ООО «Омега Лиз-Калуга»);  – 2 предприятия агропромышленного комплекса (ЗАО «Биотехнологический комплекс Росва» - комплекс по глубокой переработке пшеницы и ООО «Агро-Инвест» - тепличный комплекс для круглогодичного выращивания овощей;
 Начата реализация следующих инвестиционных проектов:
 ООО «Омега Лиз-Калуга» – строительство  производственно-логистического центра (3 очередь);
 ООО «АстраЗенека Индастриз» – строительство завода по производству готовых лекарственных форм и аптечного склада;
 ООО «Д.А.Рус» – строительство завода по производству резинотехнических и платмассовых изделий.
Объем вложенных инвестиций составил около 42 млрд рублей. Создано около 1800 новых рабочих мест.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</si>
</sst>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00"/>
    <numFmt numFmtId="166" formatCode="#,##0.0"/>
    <numFmt numFmtId="167" formatCode="0.000"/>
    <numFmt numFmtId="168" formatCode="0.0000"/>
    <numFmt numFmtId="169" formatCode="0.00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9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" fontId="0" fillId="0" borderId="0" xfId="0" applyNumberFormat="1"/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0" fontId="0" fillId="2" borderId="0" xfId="0" applyFill="1" applyBorder="1"/>
    <xf numFmtId="167" fontId="2" fillId="2" borderId="6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/>
    <xf numFmtId="2" fontId="2" fillId="2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9" fillId="2" borderId="5" xfId="0" applyFont="1" applyFill="1" applyBorder="1"/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/>
    <xf numFmtId="3" fontId="1" fillId="2" borderId="7" xfId="0" applyNumberFormat="1" applyFont="1" applyFill="1" applyBorder="1"/>
    <xf numFmtId="0" fontId="10" fillId="2" borderId="2" xfId="0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9" fontId="0" fillId="0" borderId="0" xfId="0" applyNumberFormat="1"/>
    <xf numFmtId="169" fontId="11" fillId="0" borderId="1" xfId="0" applyNumberFormat="1" applyFont="1" applyBorder="1" applyAlignment="1">
      <alignment horizontal="center" vertical="center" wrapText="1"/>
    </xf>
    <xf numFmtId="169" fontId="14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3" fontId="1" fillId="2" borderId="9" xfId="0" applyNumberFormat="1" applyFont="1" applyFill="1" applyBorder="1"/>
    <xf numFmtId="168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168" fontId="2" fillId="2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distributed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view="pageBreakPreview" topLeftCell="A33" zoomScale="85" zoomScaleNormal="100" zoomScaleSheetLayoutView="85" workbookViewId="0">
      <selection activeCell="D38" sqref="D38"/>
    </sheetView>
  </sheetViews>
  <sheetFormatPr defaultRowHeight="14.4" x14ac:dyDescent="0.3"/>
  <cols>
    <col min="1" max="1" width="59.5546875" style="6" customWidth="1"/>
    <col min="2" max="3" width="20.109375" style="6" customWidth="1"/>
    <col min="4" max="4" width="81.33203125" style="19" customWidth="1"/>
    <col min="5" max="5" width="12" customWidth="1"/>
    <col min="8" max="8" width="11.5546875" bestFit="1" customWidth="1"/>
  </cols>
  <sheetData>
    <row r="1" spans="1:5" x14ac:dyDescent="0.3">
      <c r="A1" s="83" t="s">
        <v>1</v>
      </c>
      <c r="B1" s="83"/>
      <c r="C1" s="83"/>
      <c r="D1" s="83"/>
    </row>
    <row r="2" spans="1:5" ht="45.75" customHeight="1" x14ac:dyDescent="0.3">
      <c r="A2" s="82" t="s">
        <v>20</v>
      </c>
      <c r="B2" s="82"/>
      <c r="C2" s="82"/>
      <c r="D2" s="82"/>
    </row>
    <row r="3" spans="1:5" x14ac:dyDescent="0.3">
      <c r="A3" s="84" t="s">
        <v>19</v>
      </c>
      <c r="B3" s="84" t="s">
        <v>40</v>
      </c>
      <c r="C3" s="84"/>
      <c r="D3" s="85" t="s">
        <v>2</v>
      </c>
    </row>
    <row r="4" spans="1:5" x14ac:dyDescent="0.3">
      <c r="A4" s="84"/>
      <c r="B4" s="66" t="s">
        <v>11</v>
      </c>
      <c r="C4" s="66" t="s">
        <v>12</v>
      </c>
      <c r="D4" s="85"/>
    </row>
    <row r="5" spans="1:5" ht="15" x14ac:dyDescent="0.25">
      <c r="A5" s="14">
        <v>1</v>
      </c>
      <c r="B5" s="14">
        <v>2</v>
      </c>
      <c r="C5" s="14">
        <v>3</v>
      </c>
      <c r="D5" s="16">
        <v>4</v>
      </c>
    </row>
    <row r="6" spans="1:5" s="64" customFormat="1" ht="15.6" x14ac:dyDescent="0.3">
      <c r="A6" s="60" t="s">
        <v>14</v>
      </c>
      <c r="B6" s="61">
        <f>B8+B9</f>
        <v>3473960.4568899996</v>
      </c>
      <c r="C6" s="61">
        <f>C8+C9</f>
        <v>3473960.4568899996</v>
      </c>
      <c r="D6" s="62"/>
      <c r="E6" s="63"/>
    </row>
    <row r="7" spans="1:5" s="64" customFormat="1" x14ac:dyDescent="0.3">
      <c r="A7" s="10" t="s">
        <v>0</v>
      </c>
      <c r="B7" s="65"/>
      <c r="C7" s="65"/>
      <c r="D7" s="62"/>
      <c r="E7" s="63"/>
    </row>
    <row r="8" spans="1:5" s="64" customFormat="1" ht="15.6" x14ac:dyDescent="0.3">
      <c r="A8" s="12" t="s">
        <v>3</v>
      </c>
      <c r="B8" s="13">
        <f>B14+B40+B68+B87+B109</f>
        <v>3462605.9568899996</v>
      </c>
      <c r="C8" s="13">
        <f>C14+C40+C68+C87+C109</f>
        <v>3462605.9568899996</v>
      </c>
      <c r="D8" s="62"/>
      <c r="E8" s="63"/>
    </row>
    <row r="9" spans="1:5" s="64" customFormat="1" ht="15.6" x14ac:dyDescent="0.3">
      <c r="A9" s="12" t="s">
        <v>42</v>
      </c>
      <c r="B9" s="13">
        <f>B41</f>
        <v>11354.5</v>
      </c>
      <c r="C9" s="13">
        <f>C41</f>
        <v>11354.5</v>
      </c>
      <c r="D9" s="62"/>
      <c r="E9" s="63"/>
    </row>
    <row r="10" spans="1:5" s="64" customFormat="1" x14ac:dyDescent="0.3">
      <c r="A10" s="12" t="s">
        <v>4</v>
      </c>
      <c r="B10" s="65"/>
      <c r="C10" s="65"/>
      <c r="D10" s="62"/>
      <c r="E10" s="63"/>
    </row>
    <row r="11" spans="1:5" ht="6.75" customHeight="1" x14ac:dyDescent="0.25">
      <c r="A11" s="1"/>
      <c r="B11" s="1"/>
      <c r="C11" s="1"/>
      <c r="D11" s="17"/>
      <c r="E11" s="20"/>
    </row>
    <row r="12" spans="1:5" ht="384" customHeight="1" x14ac:dyDescent="0.3">
      <c r="A12" s="21" t="s">
        <v>39</v>
      </c>
      <c r="B12" s="3">
        <f>B14</f>
        <v>2249393.8699999996</v>
      </c>
      <c r="C12" s="3">
        <f>C14</f>
        <v>2249393.8699999996</v>
      </c>
      <c r="D12" s="67" t="s">
        <v>71</v>
      </c>
    </row>
    <row r="13" spans="1:5" ht="15.6" x14ac:dyDescent="0.3">
      <c r="A13" s="22" t="s">
        <v>0</v>
      </c>
      <c r="B13" s="2"/>
      <c r="C13" s="2"/>
      <c r="D13" s="77"/>
    </row>
    <row r="14" spans="1:5" ht="15.6" x14ac:dyDescent="0.3">
      <c r="A14" s="23" t="s">
        <v>3</v>
      </c>
      <c r="B14" s="2">
        <f>B16+B19+B22+B25+B28+B31+B34</f>
        <v>2249393.8699999996</v>
      </c>
      <c r="C14" s="2">
        <f>C16+C19+C22+C25+C28+C31+C34</f>
        <v>2249393.8699999996</v>
      </c>
      <c r="D14" s="77"/>
    </row>
    <row r="15" spans="1:5" ht="15.6" x14ac:dyDescent="0.3">
      <c r="A15" s="22" t="s">
        <v>21</v>
      </c>
      <c r="B15" s="2"/>
      <c r="C15" s="2"/>
      <c r="D15" s="77"/>
    </row>
    <row r="16" spans="1:5" ht="240" customHeight="1" x14ac:dyDescent="0.3">
      <c r="A16" s="26" t="s">
        <v>5</v>
      </c>
      <c r="B16" s="2">
        <f>B18</f>
        <v>228062.98</v>
      </c>
      <c r="C16" s="2">
        <f>C18</f>
        <v>228062.98</v>
      </c>
      <c r="D16" s="67" t="s">
        <v>69</v>
      </c>
    </row>
    <row r="17" spans="1:4" ht="15.6" x14ac:dyDescent="0.3">
      <c r="A17" s="22" t="s">
        <v>0</v>
      </c>
      <c r="B17" s="2"/>
      <c r="C17" s="2"/>
      <c r="D17" s="77"/>
    </row>
    <row r="18" spans="1:4" ht="15.6" x14ac:dyDescent="0.3">
      <c r="A18" s="23" t="s">
        <v>3</v>
      </c>
      <c r="B18" s="2">
        <v>228062.98</v>
      </c>
      <c r="C18" s="2">
        <v>228062.98</v>
      </c>
      <c r="D18" s="77"/>
    </row>
    <row r="19" spans="1:4" ht="41.4" x14ac:dyDescent="0.3">
      <c r="A19" s="26" t="s">
        <v>6</v>
      </c>
      <c r="B19" s="2">
        <f>B21</f>
        <v>1629680.98</v>
      </c>
      <c r="C19" s="2">
        <f>C21</f>
        <v>1629680.98</v>
      </c>
      <c r="D19" s="18" t="s">
        <v>68</v>
      </c>
    </row>
    <row r="20" spans="1:4" ht="15.6" x14ac:dyDescent="0.3">
      <c r="A20" s="22" t="s">
        <v>0</v>
      </c>
      <c r="B20" s="2"/>
      <c r="C20" s="2"/>
      <c r="D20" s="77"/>
    </row>
    <row r="21" spans="1:4" ht="15.6" x14ac:dyDescent="0.3">
      <c r="A21" s="23" t="s">
        <v>3</v>
      </c>
      <c r="B21" s="2">
        <v>1629680.98</v>
      </c>
      <c r="C21" s="2">
        <v>1629680.98</v>
      </c>
      <c r="D21" s="77"/>
    </row>
    <row r="22" spans="1:4" ht="55.2" x14ac:dyDescent="0.3">
      <c r="A22" s="26" t="s">
        <v>22</v>
      </c>
      <c r="B22" s="2">
        <f>B24</f>
        <v>13243.4</v>
      </c>
      <c r="C22" s="2">
        <f>C24</f>
        <v>13243.4</v>
      </c>
      <c r="D22" s="67" t="s">
        <v>23</v>
      </c>
    </row>
    <row r="23" spans="1:4" ht="15.6" x14ac:dyDescent="0.3">
      <c r="A23" s="22" t="s">
        <v>0</v>
      </c>
      <c r="B23" s="2"/>
      <c r="C23" s="2"/>
      <c r="D23" s="77"/>
    </row>
    <row r="24" spans="1:4" ht="15.6" x14ac:dyDescent="0.3">
      <c r="A24" s="23" t="s">
        <v>3</v>
      </c>
      <c r="B24" s="2">
        <v>13243.4</v>
      </c>
      <c r="C24" s="2">
        <v>13243.4</v>
      </c>
      <c r="D24" s="77"/>
    </row>
    <row r="25" spans="1:4" ht="55.2" x14ac:dyDescent="0.3">
      <c r="A25" s="26" t="s">
        <v>24</v>
      </c>
      <c r="B25" s="2">
        <f>B27</f>
        <v>844.71</v>
      </c>
      <c r="C25" s="2">
        <f>C27</f>
        <v>844.71</v>
      </c>
      <c r="D25" s="67" t="s">
        <v>25</v>
      </c>
    </row>
    <row r="26" spans="1:4" ht="15.6" x14ac:dyDescent="0.3">
      <c r="A26" s="22" t="s">
        <v>0</v>
      </c>
      <c r="B26" s="2"/>
      <c r="C26" s="2"/>
      <c r="D26" s="77"/>
    </row>
    <row r="27" spans="1:4" ht="15.6" x14ac:dyDescent="0.3">
      <c r="A27" s="23" t="s">
        <v>3</v>
      </c>
      <c r="B27" s="2">
        <v>844.71</v>
      </c>
      <c r="C27" s="2">
        <v>844.71</v>
      </c>
      <c r="D27" s="77"/>
    </row>
    <row r="28" spans="1:4" ht="55.2" x14ac:dyDescent="0.3">
      <c r="A28" s="26" t="s">
        <v>8</v>
      </c>
      <c r="B28" s="2">
        <f>B30</f>
        <v>331684.5</v>
      </c>
      <c r="C28" s="2">
        <f>C30</f>
        <v>331684.5</v>
      </c>
      <c r="D28" s="78" t="s">
        <v>26</v>
      </c>
    </row>
    <row r="29" spans="1:4" ht="15.6" x14ac:dyDescent="0.3">
      <c r="A29" s="22" t="s">
        <v>0</v>
      </c>
      <c r="B29" s="2"/>
      <c r="C29" s="2"/>
      <c r="D29" s="77"/>
    </row>
    <row r="30" spans="1:4" ht="15.6" x14ac:dyDescent="0.3">
      <c r="A30" s="23" t="s">
        <v>3</v>
      </c>
      <c r="B30" s="2">
        <v>331684.5</v>
      </c>
      <c r="C30" s="2">
        <v>331684.5</v>
      </c>
      <c r="D30" s="77"/>
    </row>
    <row r="31" spans="1:4" ht="401.25" customHeight="1" x14ac:dyDescent="0.3">
      <c r="A31" s="26" t="s">
        <v>7</v>
      </c>
      <c r="B31" s="2">
        <f>B33</f>
        <v>45326.07</v>
      </c>
      <c r="C31" s="2">
        <f>C33</f>
        <v>45326.07</v>
      </c>
      <c r="D31" s="67" t="s">
        <v>70</v>
      </c>
    </row>
    <row r="32" spans="1:4" ht="16.5" customHeight="1" x14ac:dyDescent="0.3">
      <c r="A32" s="22" t="s">
        <v>0</v>
      </c>
      <c r="B32" s="2"/>
      <c r="C32" s="2"/>
      <c r="D32" s="67"/>
    </row>
    <row r="33" spans="1:5" ht="15.6" x14ac:dyDescent="0.3">
      <c r="A33" s="23" t="s">
        <v>3</v>
      </c>
      <c r="B33" s="2">
        <v>45326.07</v>
      </c>
      <c r="C33" s="2">
        <v>45326.07</v>
      </c>
      <c r="D33" s="67"/>
    </row>
    <row r="34" spans="1:5" ht="27.6" x14ac:dyDescent="0.3">
      <c r="A34" s="26" t="s">
        <v>9</v>
      </c>
      <c r="B34" s="2">
        <f>B36</f>
        <v>551.23</v>
      </c>
      <c r="C34" s="2">
        <f>C36</f>
        <v>551.23</v>
      </c>
      <c r="D34" s="67" t="s">
        <v>27</v>
      </c>
    </row>
    <row r="35" spans="1:5" ht="15.6" x14ac:dyDescent="0.3">
      <c r="A35" s="22" t="s">
        <v>0</v>
      </c>
      <c r="B35" s="2"/>
      <c r="C35" s="2"/>
      <c r="D35" s="67"/>
    </row>
    <row r="36" spans="1:5" ht="21" customHeight="1" x14ac:dyDescent="0.3">
      <c r="A36" s="68" t="s">
        <v>3</v>
      </c>
      <c r="B36" s="69">
        <v>551.23</v>
      </c>
      <c r="C36" s="69">
        <v>551.23</v>
      </c>
      <c r="D36" s="67"/>
    </row>
    <row r="37" spans="1:5" x14ac:dyDescent="0.3">
      <c r="A37" s="1"/>
      <c r="B37" s="1"/>
      <c r="C37" s="1"/>
      <c r="D37" s="17"/>
      <c r="E37" s="20"/>
    </row>
    <row r="38" spans="1:5" ht="44.25" customHeight="1" x14ac:dyDescent="0.3">
      <c r="A38" s="21" t="s">
        <v>65</v>
      </c>
      <c r="B38" s="58">
        <f>SUM(B40+B41)</f>
        <v>999984.50000000012</v>
      </c>
      <c r="C38" s="58">
        <f>SUM(C40+C41)</f>
        <v>999984.50000000012</v>
      </c>
      <c r="D38" s="77"/>
    </row>
    <row r="39" spans="1:5" ht="15.6" x14ac:dyDescent="0.3">
      <c r="A39" s="22" t="s">
        <v>0</v>
      </c>
      <c r="B39" s="24"/>
      <c r="C39" s="24"/>
      <c r="D39" s="77"/>
    </row>
    <row r="40" spans="1:5" ht="15.6" x14ac:dyDescent="0.3">
      <c r="A40" s="23" t="s">
        <v>3</v>
      </c>
      <c r="B40" s="24">
        <f>SUM(B45+B48+B51+B54+B57+B60+B63)</f>
        <v>988630.00000000012</v>
      </c>
      <c r="C40" s="24">
        <f>SUM(C45+C48+C51+C54+C57+C60+C63)</f>
        <v>988630.00000000012</v>
      </c>
      <c r="D40" s="77"/>
    </row>
    <row r="41" spans="1:5" ht="15.6" x14ac:dyDescent="0.3">
      <c r="A41" s="23" t="s">
        <v>28</v>
      </c>
      <c r="B41" s="24">
        <f>B64</f>
        <v>11354.5</v>
      </c>
      <c r="C41" s="24">
        <f>C64</f>
        <v>11354.5</v>
      </c>
      <c r="D41" s="77"/>
    </row>
    <row r="42" spans="1:5" ht="15.6" x14ac:dyDescent="0.3">
      <c r="A42" s="9" t="s">
        <v>29</v>
      </c>
      <c r="B42" s="24"/>
      <c r="C42" s="24"/>
      <c r="D42" s="77"/>
    </row>
    <row r="43" spans="1:5" ht="55.2" x14ac:dyDescent="0.3">
      <c r="A43" s="26" t="s">
        <v>16</v>
      </c>
      <c r="B43" s="27">
        <f>B45</f>
        <v>42241.5</v>
      </c>
      <c r="C43" s="28">
        <f>C45</f>
        <v>42241.5</v>
      </c>
      <c r="D43" s="87" t="s">
        <v>30</v>
      </c>
    </row>
    <row r="44" spans="1:5" ht="15.6" x14ac:dyDescent="0.3">
      <c r="A44" s="39" t="s">
        <v>0</v>
      </c>
      <c r="B44" s="29"/>
      <c r="C44" s="11"/>
      <c r="D44" s="87"/>
    </row>
    <row r="45" spans="1:5" ht="15.6" x14ac:dyDescent="0.3">
      <c r="A45" s="12" t="s">
        <v>3</v>
      </c>
      <c r="B45" s="34">
        <v>42241.5</v>
      </c>
      <c r="C45" s="11">
        <v>42241.5</v>
      </c>
      <c r="D45" s="87"/>
    </row>
    <row r="46" spans="1:5" ht="39.6" x14ac:dyDescent="0.3">
      <c r="A46" s="40" t="s">
        <v>17</v>
      </c>
      <c r="B46" s="27">
        <f>B48</f>
        <v>103562</v>
      </c>
      <c r="C46" s="28">
        <f>C48</f>
        <v>103562</v>
      </c>
      <c r="D46" s="87" t="s">
        <v>31</v>
      </c>
    </row>
    <row r="47" spans="1:5" ht="15.6" x14ac:dyDescent="0.3">
      <c r="A47" s="39" t="s">
        <v>0</v>
      </c>
      <c r="B47" s="29"/>
      <c r="C47" s="11"/>
      <c r="D47" s="87"/>
    </row>
    <row r="48" spans="1:5" ht="15.6" x14ac:dyDescent="0.3">
      <c r="A48" s="12" t="s">
        <v>3</v>
      </c>
      <c r="B48" s="34">
        <v>103562</v>
      </c>
      <c r="C48" s="11">
        <v>103562</v>
      </c>
      <c r="D48" s="87"/>
    </row>
    <row r="49" spans="1:4" ht="110.4" x14ac:dyDescent="0.3">
      <c r="A49" s="26" t="s">
        <v>32</v>
      </c>
      <c r="B49" s="27">
        <f>B51</f>
        <v>31000</v>
      </c>
      <c r="C49" s="28">
        <f>C51</f>
        <v>31000</v>
      </c>
      <c r="D49" s="87" t="s">
        <v>31</v>
      </c>
    </row>
    <row r="50" spans="1:4" ht="15.6" x14ac:dyDescent="0.3">
      <c r="A50" s="41" t="s">
        <v>0</v>
      </c>
      <c r="B50" s="29"/>
      <c r="C50" s="11"/>
      <c r="D50" s="87"/>
    </row>
    <row r="51" spans="1:4" ht="15.6" x14ac:dyDescent="0.3">
      <c r="A51" s="12" t="s">
        <v>3</v>
      </c>
      <c r="B51" s="34">
        <v>31000</v>
      </c>
      <c r="C51" s="11">
        <v>31000</v>
      </c>
      <c r="D51" s="87"/>
    </row>
    <row r="52" spans="1:4" ht="54" customHeight="1" x14ac:dyDescent="0.3">
      <c r="A52" s="26" t="s">
        <v>18</v>
      </c>
      <c r="B52" s="27">
        <f>SUM(B54:B54)</f>
        <v>327655.40000000002</v>
      </c>
      <c r="C52" s="28">
        <f>SUM(C54:C54)</f>
        <v>327655.40000000002</v>
      </c>
      <c r="D52" s="86" t="s">
        <v>33</v>
      </c>
    </row>
    <row r="53" spans="1:4" ht="14.4" customHeight="1" x14ac:dyDescent="0.3">
      <c r="A53" s="42" t="s">
        <v>0</v>
      </c>
      <c r="B53" s="30"/>
      <c r="C53" s="31"/>
      <c r="D53" s="86"/>
    </row>
    <row r="54" spans="1:4" ht="15.6" x14ac:dyDescent="0.3">
      <c r="A54" s="43" t="s">
        <v>3</v>
      </c>
      <c r="B54" s="32">
        <v>327655.40000000002</v>
      </c>
      <c r="C54" s="33">
        <v>327655.40000000002</v>
      </c>
      <c r="D54" s="86"/>
    </row>
    <row r="55" spans="1:4" ht="37.950000000000003" customHeight="1" x14ac:dyDescent="0.3">
      <c r="A55" s="26" t="s">
        <v>34</v>
      </c>
      <c r="B55" s="34">
        <f>B57</f>
        <v>477265</v>
      </c>
      <c r="C55" s="11">
        <f>C57</f>
        <v>477265</v>
      </c>
      <c r="D55" s="88" t="s">
        <v>33</v>
      </c>
    </row>
    <row r="56" spans="1:4" ht="15.6" x14ac:dyDescent="0.3">
      <c r="A56" s="39" t="s">
        <v>0</v>
      </c>
      <c r="B56" s="29"/>
      <c r="C56" s="11"/>
      <c r="D56" s="88"/>
    </row>
    <row r="57" spans="1:4" ht="15.6" x14ac:dyDescent="0.3">
      <c r="A57" s="44" t="s">
        <v>3</v>
      </c>
      <c r="B57" s="35">
        <v>477265</v>
      </c>
      <c r="C57" s="11">
        <v>477265</v>
      </c>
      <c r="D57" s="88"/>
    </row>
    <row r="58" spans="1:4" ht="55.2" x14ac:dyDescent="0.3">
      <c r="A58" s="26" t="s">
        <v>35</v>
      </c>
      <c r="B58" s="35">
        <f>B60</f>
        <v>3918.3</v>
      </c>
      <c r="C58" s="11">
        <f>C60</f>
        <v>3918.3</v>
      </c>
      <c r="D58" s="86" t="s">
        <v>36</v>
      </c>
    </row>
    <row r="59" spans="1:4" ht="15.6" x14ac:dyDescent="0.3">
      <c r="A59" s="39" t="s">
        <v>0</v>
      </c>
      <c r="B59" s="36"/>
      <c r="C59" s="11"/>
      <c r="D59" s="86"/>
    </row>
    <row r="60" spans="1:4" ht="15.6" x14ac:dyDescent="0.3">
      <c r="A60" s="44" t="s">
        <v>3</v>
      </c>
      <c r="B60" s="35">
        <v>3918.3</v>
      </c>
      <c r="C60" s="11">
        <v>3918.3</v>
      </c>
      <c r="D60" s="86"/>
    </row>
    <row r="61" spans="1:4" ht="55.2" x14ac:dyDescent="0.3">
      <c r="A61" s="26" t="s">
        <v>37</v>
      </c>
      <c r="B61" s="35">
        <f>SUM(B63+B64)</f>
        <v>14342.3</v>
      </c>
      <c r="C61" s="11">
        <f>SUM(C63+C64)</f>
        <v>14342.3</v>
      </c>
      <c r="D61" s="86" t="s">
        <v>38</v>
      </c>
    </row>
    <row r="62" spans="1:4" ht="15.6" x14ac:dyDescent="0.3">
      <c r="A62" s="39" t="s">
        <v>0</v>
      </c>
      <c r="B62" s="37"/>
      <c r="C62" s="11"/>
      <c r="D62" s="86"/>
    </row>
    <row r="63" spans="1:4" ht="15.6" x14ac:dyDescent="0.3">
      <c r="A63" s="45" t="s">
        <v>3</v>
      </c>
      <c r="B63" s="32">
        <v>2987.8</v>
      </c>
      <c r="C63" s="38">
        <v>2987.8</v>
      </c>
      <c r="D63" s="86"/>
    </row>
    <row r="64" spans="1:4" ht="15.6" x14ac:dyDescent="0.3">
      <c r="A64" s="73" t="s">
        <v>28</v>
      </c>
      <c r="B64" s="74">
        <v>11354.5</v>
      </c>
      <c r="C64" s="35">
        <v>11354.5</v>
      </c>
      <c r="D64" s="86"/>
    </row>
    <row r="65" spans="1:4" ht="15.6" x14ac:dyDescent="0.3">
      <c r="A65" s="70"/>
      <c r="B65" s="71"/>
      <c r="C65" s="72"/>
      <c r="D65" s="17"/>
    </row>
    <row r="66" spans="1:4" ht="51" customHeight="1" x14ac:dyDescent="0.3">
      <c r="A66" s="46" t="s">
        <v>48</v>
      </c>
      <c r="B66" s="47">
        <v>720</v>
      </c>
      <c r="C66" s="47">
        <v>720</v>
      </c>
      <c r="D66" s="79" t="s">
        <v>41</v>
      </c>
    </row>
    <row r="67" spans="1:4" ht="15.6" x14ac:dyDescent="0.3">
      <c r="A67" s="48" t="s">
        <v>0</v>
      </c>
      <c r="B67" s="49"/>
      <c r="C67" s="49"/>
      <c r="D67" s="79"/>
    </row>
    <row r="68" spans="1:4" ht="15.6" x14ac:dyDescent="0.3">
      <c r="A68" s="5" t="s">
        <v>3</v>
      </c>
      <c r="B68" s="50">
        <v>720</v>
      </c>
      <c r="C68" s="50">
        <v>720</v>
      </c>
      <c r="D68" s="79"/>
    </row>
    <row r="69" spans="1:4" ht="15.6" x14ac:dyDescent="0.3">
      <c r="A69" s="5" t="s">
        <v>4</v>
      </c>
      <c r="B69" s="49"/>
      <c r="C69" s="49"/>
      <c r="D69" s="79"/>
    </row>
    <row r="70" spans="1:4" ht="15.6" x14ac:dyDescent="0.3">
      <c r="A70" s="5" t="s">
        <v>42</v>
      </c>
      <c r="B70" s="49"/>
      <c r="C70" s="49"/>
      <c r="D70" s="79"/>
    </row>
    <row r="71" spans="1:4" ht="15.6" x14ac:dyDescent="0.3">
      <c r="A71" s="5" t="s">
        <v>43</v>
      </c>
      <c r="B71" s="49"/>
      <c r="C71" s="49"/>
      <c r="D71" s="79"/>
    </row>
    <row r="72" spans="1:4" ht="15.6" x14ac:dyDescent="0.3">
      <c r="A72" s="5" t="s">
        <v>44</v>
      </c>
      <c r="B72" s="49"/>
      <c r="C72" s="49"/>
      <c r="D72" s="79" t="s">
        <v>13</v>
      </c>
    </row>
    <row r="73" spans="1:4" ht="15.6" x14ac:dyDescent="0.3">
      <c r="A73" s="5" t="s">
        <v>10</v>
      </c>
      <c r="B73" s="49"/>
      <c r="C73" s="49"/>
      <c r="D73" s="79"/>
    </row>
    <row r="74" spans="1:4" ht="15.6" x14ac:dyDescent="0.3">
      <c r="A74" s="48" t="s">
        <v>21</v>
      </c>
      <c r="B74" s="49"/>
      <c r="C74" s="49"/>
      <c r="D74" s="79"/>
    </row>
    <row r="75" spans="1:4" ht="41.4" x14ac:dyDescent="0.3">
      <c r="A75" s="26" t="s">
        <v>49</v>
      </c>
      <c r="B75" s="50">
        <v>360</v>
      </c>
      <c r="C75" s="50">
        <v>360</v>
      </c>
      <c r="D75" s="79" t="s">
        <v>45</v>
      </c>
    </row>
    <row r="76" spans="1:4" ht="15.6" x14ac:dyDescent="0.3">
      <c r="A76" s="48" t="s">
        <v>0</v>
      </c>
      <c r="B76" s="50"/>
      <c r="C76" s="50"/>
      <c r="D76" s="79"/>
    </row>
    <row r="77" spans="1:4" ht="15.6" x14ac:dyDescent="0.3">
      <c r="A77" s="5" t="s">
        <v>3</v>
      </c>
      <c r="B77" s="50">
        <v>360</v>
      </c>
      <c r="C77" s="50">
        <v>360</v>
      </c>
      <c r="D77" s="79"/>
    </row>
    <row r="78" spans="1:4" ht="41.4" x14ac:dyDescent="0.3">
      <c r="A78" s="26" t="s">
        <v>50</v>
      </c>
      <c r="B78" s="50">
        <v>120</v>
      </c>
      <c r="C78" s="50">
        <v>120</v>
      </c>
      <c r="D78" s="18" t="s">
        <v>46</v>
      </c>
    </row>
    <row r="79" spans="1:4" ht="15.6" x14ac:dyDescent="0.3">
      <c r="A79" s="48" t="s">
        <v>0</v>
      </c>
      <c r="B79" s="50"/>
      <c r="C79" s="50"/>
      <c r="D79" s="79"/>
    </row>
    <row r="80" spans="1:4" ht="15.6" x14ac:dyDescent="0.3">
      <c r="A80" s="5" t="s">
        <v>3</v>
      </c>
      <c r="B80" s="50">
        <v>120</v>
      </c>
      <c r="C80" s="50">
        <v>120</v>
      </c>
      <c r="D80" s="79"/>
    </row>
    <row r="81" spans="1:4" ht="55.2" x14ac:dyDescent="0.3">
      <c r="A81" s="26" t="s">
        <v>51</v>
      </c>
      <c r="B81" s="50">
        <v>240</v>
      </c>
      <c r="C81" s="50">
        <v>240</v>
      </c>
      <c r="D81" s="80" t="s">
        <v>47</v>
      </c>
    </row>
    <row r="82" spans="1:4" ht="15.6" x14ac:dyDescent="0.3">
      <c r="A82" s="48" t="s">
        <v>0</v>
      </c>
      <c r="B82" s="50"/>
      <c r="C82" s="50"/>
      <c r="D82" s="79"/>
    </row>
    <row r="83" spans="1:4" ht="15.6" x14ac:dyDescent="0.3">
      <c r="A83" s="5" t="s">
        <v>3</v>
      </c>
      <c r="B83" s="50">
        <v>240</v>
      </c>
      <c r="C83" s="50">
        <v>240</v>
      </c>
      <c r="D83" s="79"/>
    </row>
    <row r="84" spans="1:4" ht="15.6" x14ac:dyDescent="0.3">
      <c r="A84" s="52"/>
      <c r="B84" s="49"/>
      <c r="C84" s="49"/>
      <c r="D84" s="79"/>
    </row>
    <row r="85" spans="1:4" ht="27.6" x14ac:dyDescent="0.3">
      <c r="A85" s="46" t="s">
        <v>57</v>
      </c>
      <c r="B85" s="57">
        <f>B87</f>
        <v>33421.286889999996</v>
      </c>
      <c r="C85" s="57">
        <f>C87</f>
        <v>33421.286889999996</v>
      </c>
      <c r="D85" s="79"/>
    </row>
    <row r="86" spans="1:4" ht="15.6" x14ac:dyDescent="0.3">
      <c r="A86" s="48" t="s">
        <v>0</v>
      </c>
      <c r="B86" s="49"/>
      <c r="C86" s="49"/>
      <c r="D86" s="79"/>
    </row>
    <row r="87" spans="1:4" ht="15.6" x14ac:dyDescent="0.3">
      <c r="A87" s="5" t="s">
        <v>3</v>
      </c>
      <c r="B87" s="56">
        <f>B94+B96+B99+B102+B105+B91</f>
        <v>33421.286889999996</v>
      </c>
      <c r="C87" s="56">
        <f>C94+C96+C99+C102+C105+C91</f>
        <v>33421.286889999996</v>
      </c>
      <c r="D87" s="79"/>
    </row>
    <row r="88" spans="1:4" ht="15.6" x14ac:dyDescent="0.3">
      <c r="A88" s="48" t="s">
        <v>21</v>
      </c>
      <c r="B88" s="49"/>
      <c r="C88" s="49"/>
      <c r="D88" s="79"/>
    </row>
    <row r="89" spans="1:4" ht="55.2" x14ac:dyDescent="0.3">
      <c r="A89" s="26" t="s">
        <v>15</v>
      </c>
      <c r="B89" s="49">
        <f>B91</f>
        <v>912.6</v>
      </c>
      <c r="C89" s="49">
        <f>C91</f>
        <v>912.6</v>
      </c>
      <c r="D89" s="79"/>
    </row>
    <row r="90" spans="1:4" ht="15.6" x14ac:dyDescent="0.3">
      <c r="A90" s="48" t="s">
        <v>0</v>
      </c>
      <c r="B90" s="49"/>
      <c r="C90" s="49"/>
      <c r="D90" s="79"/>
    </row>
    <row r="91" spans="1:4" ht="15.6" x14ac:dyDescent="0.3">
      <c r="A91" s="5" t="s">
        <v>3</v>
      </c>
      <c r="B91" s="49">
        <v>912.6</v>
      </c>
      <c r="C91" s="49">
        <v>912.6</v>
      </c>
      <c r="D91" s="79"/>
    </row>
    <row r="92" spans="1:4" ht="69.75" customHeight="1" x14ac:dyDescent="0.3">
      <c r="A92" s="26" t="s">
        <v>58</v>
      </c>
      <c r="B92" s="51">
        <v>3006.0748899999999</v>
      </c>
      <c r="C92" s="51">
        <f>B92</f>
        <v>3006.0748899999999</v>
      </c>
      <c r="D92" s="77"/>
    </row>
    <row r="93" spans="1:4" ht="15.6" x14ac:dyDescent="0.3">
      <c r="A93" s="22" t="s">
        <v>0</v>
      </c>
      <c r="B93" s="7"/>
      <c r="C93" s="4"/>
      <c r="D93" s="77"/>
    </row>
    <row r="94" spans="1:4" ht="27.6" x14ac:dyDescent="0.3">
      <c r="A94" s="23" t="s">
        <v>3</v>
      </c>
      <c r="B94" s="51">
        <v>3006.0748899999999</v>
      </c>
      <c r="C94" s="51">
        <f>B94</f>
        <v>3006.0748899999999</v>
      </c>
      <c r="D94" s="77" t="s">
        <v>52</v>
      </c>
    </row>
    <row r="95" spans="1:4" ht="72.75" customHeight="1" x14ac:dyDescent="0.3">
      <c r="A95" s="26" t="s">
        <v>59</v>
      </c>
      <c r="B95" s="25">
        <v>656.71199999999999</v>
      </c>
      <c r="C95" s="25">
        <f>B95</f>
        <v>656.71199999999999</v>
      </c>
      <c r="D95" s="77"/>
    </row>
    <row r="96" spans="1:4" ht="15.6" x14ac:dyDescent="0.3">
      <c r="A96" s="23" t="s">
        <v>3</v>
      </c>
      <c r="B96" s="25">
        <v>656.71199999999999</v>
      </c>
      <c r="C96" s="25">
        <f>B96</f>
        <v>656.71199999999999</v>
      </c>
      <c r="D96" s="77" t="s">
        <v>53</v>
      </c>
    </row>
    <row r="97" spans="1:8" ht="96.6" x14ac:dyDescent="0.3">
      <c r="A97" s="26" t="s">
        <v>60</v>
      </c>
      <c r="B97" s="50">
        <v>950</v>
      </c>
      <c r="C97" s="50">
        <v>950</v>
      </c>
      <c r="D97" s="79" t="s">
        <v>54</v>
      </c>
    </row>
    <row r="98" spans="1:8" ht="15.6" x14ac:dyDescent="0.3">
      <c r="A98" s="48" t="s">
        <v>0</v>
      </c>
      <c r="B98" s="50"/>
      <c r="C98" s="50"/>
      <c r="D98" s="79"/>
    </row>
    <row r="99" spans="1:8" ht="15.6" x14ac:dyDescent="0.3">
      <c r="A99" s="5" t="s">
        <v>3</v>
      </c>
      <c r="B99" s="50">
        <v>950</v>
      </c>
      <c r="C99" s="50">
        <v>950</v>
      </c>
      <c r="D99" s="79"/>
    </row>
    <row r="100" spans="1:8" ht="124.2" x14ac:dyDescent="0.3">
      <c r="A100" s="26" t="s">
        <v>61</v>
      </c>
      <c r="B100" s="49">
        <v>770.6</v>
      </c>
      <c r="C100" s="49">
        <v>770.6</v>
      </c>
      <c r="D100" s="79" t="s">
        <v>55</v>
      </c>
    </row>
    <row r="101" spans="1:8" ht="15.6" x14ac:dyDescent="0.3">
      <c r="A101" s="48" t="s">
        <v>0</v>
      </c>
      <c r="B101" s="49"/>
      <c r="C101" s="49"/>
      <c r="D101" s="79"/>
    </row>
    <row r="102" spans="1:8" ht="15.6" x14ac:dyDescent="0.3">
      <c r="A102" s="5" t="s">
        <v>3</v>
      </c>
      <c r="B102" s="49">
        <v>770.6</v>
      </c>
      <c r="C102" s="49">
        <v>770.6</v>
      </c>
      <c r="D102" s="79"/>
      <c r="H102" s="55"/>
    </row>
    <row r="103" spans="1:8" ht="162" customHeight="1" x14ac:dyDescent="0.3">
      <c r="A103" s="26" t="s">
        <v>62</v>
      </c>
      <c r="B103" s="49">
        <v>27125.3</v>
      </c>
      <c r="C103" s="49">
        <v>27125.3</v>
      </c>
      <c r="D103" s="79" t="s">
        <v>56</v>
      </c>
    </row>
    <row r="104" spans="1:8" ht="15.6" x14ac:dyDescent="0.3">
      <c r="A104" s="48" t="s">
        <v>0</v>
      </c>
      <c r="B104" s="49"/>
      <c r="C104" s="49"/>
      <c r="D104" s="79"/>
    </row>
    <row r="105" spans="1:8" ht="15.6" x14ac:dyDescent="0.3">
      <c r="A105" s="5" t="s">
        <v>3</v>
      </c>
      <c r="B105" s="49">
        <v>27125.3</v>
      </c>
      <c r="C105" s="49">
        <v>27125.3</v>
      </c>
      <c r="D105" s="79"/>
    </row>
    <row r="106" spans="1:8" ht="16.2" x14ac:dyDescent="0.3">
      <c r="A106" s="52"/>
      <c r="B106" s="49"/>
      <c r="C106" s="54"/>
      <c r="D106" s="79"/>
    </row>
    <row r="107" spans="1:8" ht="15.6" x14ac:dyDescent="0.3">
      <c r="A107" s="59" t="s">
        <v>63</v>
      </c>
      <c r="B107" s="53">
        <f>B109</f>
        <v>190440.8</v>
      </c>
      <c r="C107" s="53">
        <f>C109</f>
        <v>190440.8</v>
      </c>
      <c r="D107" s="79"/>
    </row>
    <row r="108" spans="1:8" ht="16.2" x14ac:dyDescent="0.3">
      <c r="A108" s="15" t="s">
        <v>0</v>
      </c>
      <c r="B108" s="49"/>
      <c r="C108" s="54"/>
      <c r="D108" s="79"/>
    </row>
    <row r="109" spans="1:8" ht="15.6" x14ac:dyDescent="0.3">
      <c r="A109" s="8" t="s">
        <v>3</v>
      </c>
      <c r="B109" s="49">
        <v>190440.8</v>
      </c>
      <c r="C109" s="49">
        <v>190440.8</v>
      </c>
      <c r="D109" s="79" t="s">
        <v>64</v>
      </c>
    </row>
    <row r="110" spans="1:8" ht="15.6" x14ac:dyDescent="0.3">
      <c r="A110" s="75" t="s">
        <v>66</v>
      </c>
      <c r="B110" s="76"/>
      <c r="C110" s="76"/>
      <c r="D110" s="81"/>
    </row>
    <row r="111" spans="1:8" ht="15.6" x14ac:dyDescent="0.3">
      <c r="A111" s="75" t="s">
        <v>67</v>
      </c>
      <c r="B111" s="76"/>
      <c r="C111" s="76"/>
      <c r="D111" s="81"/>
    </row>
    <row r="112" spans="1:8" ht="15.6" x14ac:dyDescent="0.3">
      <c r="A112" s="75"/>
      <c r="B112" s="76"/>
      <c r="C112" s="76"/>
      <c r="D112" s="81"/>
    </row>
  </sheetData>
  <mergeCells count="12">
    <mergeCell ref="D58:D60"/>
    <mergeCell ref="D61:D64"/>
    <mergeCell ref="D43:D45"/>
    <mergeCell ref="D46:D48"/>
    <mergeCell ref="D49:D51"/>
    <mergeCell ref="D52:D54"/>
    <mergeCell ref="D55:D57"/>
    <mergeCell ref="A2:D2"/>
    <mergeCell ref="A1:D1"/>
    <mergeCell ref="A3:A4"/>
    <mergeCell ref="D3:D4"/>
    <mergeCell ref="B3:C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Мужичкова Елена Владимировна</cp:lastModifiedBy>
  <cp:lastPrinted>2016-03-09T12:47:43Z</cp:lastPrinted>
  <dcterms:created xsi:type="dcterms:W3CDTF">2015-01-29T11:19:28Z</dcterms:created>
  <dcterms:modified xsi:type="dcterms:W3CDTF">2016-04-27T14:22:10Z</dcterms:modified>
</cp:coreProperties>
</file>